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aia\Dropbox\apartirde2011\COLEGIADOS_DFI\Pareceres\"/>
    </mc:Choice>
  </mc:AlternateContent>
  <bookViews>
    <workbookView xWindow="0" yWindow="120" windowWidth="20730" windowHeight="11760" xr2:uid="{00000000-000D-0000-FFFF-FFFF00000000}"/>
  </bookViews>
  <sheets>
    <sheet name="FORMULARIO" sheetId="1" r:id="rId1"/>
  </sheets>
  <calcPr calcId="171027"/>
</workbook>
</file>

<file path=xl/calcChain.xml><?xml version="1.0" encoding="utf-8"?>
<calcChain xmlns="http://schemas.openxmlformats.org/spreadsheetml/2006/main">
  <c r="F25" i="1" l="1"/>
  <c r="F45" i="1"/>
  <c r="F17" i="1"/>
  <c r="F55" i="1" l="1"/>
  <c r="F53" i="1"/>
  <c r="F51" i="1"/>
  <c r="F49" i="1"/>
  <c r="F47" i="1"/>
  <c r="F43" i="1"/>
  <c r="F41" i="1"/>
  <c r="F37" i="1"/>
  <c r="F39" i="1"/>
  <c r="F35" i="1"/>
  <c r="F33" i="1"/>
  <c r="F29" i="1"/>
  <c r="F27" i="1"/>
  <c r="F23" i="1"/>
  <c r="F21" i="1"/>
  <c r="F15" i="1"/>
  <c r="F31" i="1" l="1"/>
  <c r="F19" i="1"/>
  <c r="F57" i="1" s="1"/>
</calcChain>
</file>

<file path=xl/sharedStrings.xml><?xml version="1.0" encoding="utf-8"?>
<sst xmlns="http://schemas.openxmlformats.org/spreadsheetml/2006/main" count="125" uniqueCount="84">
  <si>
    <t>QUADRO I</t>
  </si>
  <si>
    <t>Tipo da Atividade</t>
  </si>
  <si>
    <t>Unidade</t>
  </si>
  <si>
    <t>01 (um) semestre</t>
  </si>
  <si>
    <t>01 (uma) participação</t>
  </si>
  <si>
    <t>01 (uma) publicação</t>
  </si>
  <si>
    <t>Cópia do manuscrito, com comprovação de publicação.</t>
  </si>
  <si>
    <t>1 (um) semestre</t>
  </si>
  <si>
    <t>REQUERIMENTO DE CONVERSÃO DE HORAS PARA ATIVIDADES COMPLEMENTARES</t>
  </si>
  <si>
    <t>Conversão em Créditos</t>
  </si>
  <si>
    <t>TOTAL</t>
  </si>
  <si>
    <t>Matrícula:</t>
  </si>
  <si>
    <t>Nome Completo:</t>
  </si>
  <si>
    <t>Assinatura do Aluno(a)</t>
  </si>
  <si>
    <t>Créd. Obtidos (preenchimento do colegiado)</t>
  </si>
  <si>
    <t>São Cristóvão,</t>
  </si>
  <si>
    <t>de</t>
  </si>
  <si>
    <t>Atividades não previstas nos itens desta tabela podem ser analisados pelo Colegiado, se houver solicitação.</t>
  </si>
  <si>
    <t>ATIVIDADES COMPLEMENTARES DO CURSO DE LICENCIATURA  EM FÍSICA</t>
  </si>
  <si>
    <t>Carga horária por unidade/ Carga horária máxima</t>
  </si>
  <si>
    <t>1. Atividade como bolsista ou voluntário em programas institucionais</t>
  </si>
  <si>
    <t>Total máximo de carga horária neste item: 120 h</t>
  </si>
  <si>
    <t>1.1 Participação como bolsista ou voluntário em programas institucionais de Iniciação Científica, de Iniciação ao Desenvolvimento Tecnológico e Inovação, de Iniciação à Docência, de Iniciação à Extensão e Programas de Educação Tutorial (PET)</t>
  </si>
  <si>
    <t>60 h/</t>
  </si>
  <si>
    <t>120 h</t>
  </si>
  <si>
    <t>2. Eventos, Minicursos e Palestras</t>
  </si>
  <si>
    <t>Total máximo de carga horária neste item: 150 h</t>
  </si>
  <si>
    <t>2.1 Participação em eventos, como congressos, encontros e simpósio em Física ou área afim</t>
  </si>
  <si>
    <t xml:space="preserve">01 (um) evento </t>
  </si>
  <si>
    <t>15 h/</t>
  </si>
  <si>
    <t>90 h</t>
  </si>
  <si>
    <t>2.2 Participação em minicursos em Física ou área afim</t>
  </si>
  <si>
    <t>01 (um) minicurso</t>
  </si>
  <si>
    <t>2.3 Participação em palestras em Física ou área afim</t>
  </si>
  <si>
    <t>05 (cinco) palestras</t>
  </si>
  <si>
    <t>2.4 Participação como membro da comissão organizadora em eventos, como congressos, encontros e simpósio em Física ou área afim</t>
  </si>
  <si>
    <t>01 (um) evento</t>
  </si>
  <si>
    <t>2.5 Participação, como convidado, para ministrar palestra, conferência, minicurso e para integrar mesa redonda na área de Física ou área afim</t>
  </si>
  <si>
    <t>30 h/</t>
  </si>
  <si>
    <t xml:space="preserve">3. Publicações </t>
  </si>
  <si>
    <t>3.1 Publicação de artigo científico ou de divulgação científica em revista de Física ou áreas afins, com corpo editorial e arbitragem por pares</t>
  </si>
  <si>
    <t>180 h</t>
  </si>
  <si>
    <t>3.2 Publicação de materiais pedagógicos, apostilas ou kits educacionais</t>
  </si>
  <si>
    <t>60 h</t>
  </si>
  <si>
    <t>3.3 Publicação de artigo completo em anais de evento científico</t>
  </si>
  <si>
    <t>3.4 Publicação de resumo em anais de evento científico</t>
  </si>
  <si>
    <t xml:space="preserve">3.5 Publicação de artigo em jornais ou revistas midiáticos </t>
  </si>
  <si>
    <t>3.6 Participação na criação de vídeo, software computacional ou produto tecnológico com temas acadêmicos</t>
  </si>
  <si>
    <t>4. Participação em atividades supervisionadas e representação estudantil</t>
  </si>
  <si>
    <t>4.1 Monitoria em Física ou áreas afins em museus, centros de ciências e exposições</t>
  </si>
  <si>
    <t>15 (quinze) horas</t>
  </si>
  <si>
    <t>4.2 Estágio não-obrigatório</t>
  </si>
  <si>
    <t>4.3 Representação estudantil em órgãos colegiados institucionais</t>
  </si>
  <si>
    <t>4.4 Participação como voluntário em atividades acadêmicas com orientação de docente do Departamento de Física</t>
  </si>
  <si>
    <t>4.5 Atividades Supervisionadas em Astronomia</t>
  </si>
  <si>
    <t xml:space="preserve">CURSO: </t>
  </si>
  <si>
    <t>Física, Modalidade Bacharelado</t>
  </si>
  <si>
    <t>Física: Física Médica, Modalidade Bacharelado</t>
  </si>
  <si>
    <t>Física: Astrofísica, Modalidade Bacharelado</t>
  </si>
  <si>
    <t>Documentação comprobatória</t>
  </si>
  <si>
    <t>Declarações dos órgãos/unidades competentes ou do professor orientador.</t>
  </si>
  <si>
    <t>Certificado ou declaração emitido pelo órgão organizador do evento.</t>
  </si>
  <si>
    <t>Certificado ou declaração emitido pelo órgão organizador do minicurso.</t>
  </si>
  <si>
    <t>Certificado ou declaração emitido pelo órgão organizador da palestra.</t>
  </si>
  <si>
    <t>Certificado ou declaração emitido pelo órgão organizador do evento ou do minicurso com comprovação da participação do aluno no evento, como conferencista.</t>
  </si>
  <si>
    <t>Cópia do material, com comprovação de publicação.</t>
  </si>
  <si>
    <t>Cópia do trabalho, com comprovação de publicação.</t>
  </si>
  <si>
    <t>Cópia do resumo, com comprovação de publicação.</t>
  </si>
  <si>
    <t>Cópia do vídeo, software ou produto tecnológico, com comprovação de publicação ou submissão de patente.</t>
  </si>
  <si>
    <t>Declaração da instituição responsável pela monitoria.</t>
  </si>
  <si>
    <t>Declaração da instituição responsável pelo estágio, comprovando as horas de atividades desenvolvidas.</t>
  </si>
  <si>
    <t>Declarações dos órgãos/unidades competentes.</t>
  </si>
  <si>
    <t>Plano de atividades e declaração do docente responsável, comprovando as horas de atividades desenvolvidas.</t>
  </si>
  <si>
    <t>Unidades (Preenchimento do aluno)</t>
  </si>
  <si>
    <t>Créd. Calculados (preenchimento automático)</t>
  </si>
  <si>
    <t xml:space="preserve">Solicito conversão das horas apresentadas por meio dos documentos em anexo para atividades complementares, </t>
  </si>
  <si>
    <t xml:space="preserve">até o limite de </t>
  </si>
  <si>
    <t>horas.</t>
  </si>
  <si>
    <t>Assinatura do discente</t>
  </si>
  <si>
    <t xml:space="preserve">Para a Licencitatura, as atividades complementares precisam somar 210 horas. </t>
  </si>
  <si>
    <t xml:space="preserve">Física, Modalidade Licenciatura </t>
  </si>
  <si>
    <t>Para os cursos da modalidade Bacharelado, as atividades complementares tem um teto de 180 horas.</t>
  </si>
  <si>
    <t>(discentes da modalidade bacharelado devem indicar a quantidade de horas que desejam, até o teto de 180 horas)</t>
  </si>
  <si>
    <t>novembr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</si>
</sst>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3" borderId="0" xfId="0" applyFill="1" applyProtection="1"/>
    <xf numFmtId="0" fontId="5" fillId="3" borderId="0" xfId="0" applyFont="1" applyFill="1" applyProtection="1"/>
    <xf numFmtId="0" fontId="0" fillId="3" borderId="0" xfId="0" applyFill="1" applyAlignment="1" applyProtection="1">
      <alignment vertical="center"/>
    </xf>
    <xf numFmtId="0" fontId="0" fillId="0" borderId="0" xfId="0" applyProtection="1"/>
    <xf numFmtId="0" fontId="0" fillId="3" borderId="0" xfId="0" applyFill="1" applyBorder="1" applyProtection="1"/>
    <xf numFmtId="0" fontId="4" fillId="3" borderId="0" xfId="0" applyFont="1" applyFill="1" applyAlignment="1" applyProtection="1">
      <alignment horizontal="center"/>
    </xf>
    <xf numFmtId="0" fontId="5" fillId="3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3" borderId="11" xfId="0" applyFill="1" applyBorder="1" applyProtection="1"/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</xf>
    <xf numFmtId="0" fontId="8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49" fontId="11" fillId="3" borderId="12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12" fillId="4" borderId="0" xfId="0" applyFont="1" applyFill="1" applyAlignment="1" applyProtection="1">
      <alignment horizontal="left" vertical="top"/>
    </xf>
    <xf numFmtId="0" fontId="4" fillId="4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right"/>
    </xf>
  </cellXfs>
  <cellStyles count="1">
    <cellStyle name="Normal" xfId="0" builtinId="0"/>
  </cellStyles>
  <dxfs count="7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strike val="0"/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</xdr:row>
          <xdr:rowOff>66675</xdr:rowOff>
        </xdr:from>
        <xdr:to>
          <xdr:col>3</xdr:col>
          <xdr:colOff>923925</xdr:colOff>
          <xdr:row>1</xdr:row>
          <xdr:rowOff>276225</xdr:rowOff>
        </xdr:to>
        <xdr:sp macro="" textlink="">
          <xdr:nvSpPr>
            <xdr:cNvPr id="1027" name="Caixa de seleção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</xdr:row>
          <xdr:rowOff>66675</xdr:rowOff>
        </xdr:from>
        <xdr:to>
          <xdr:col>3</xdr:col>
          <xdr:colOff>923925</xdr:colOff>
          <xdr:row>2</xdr:row>
          <xdr:rowOff>276225</xdr:rowOff>
        </xdr:to>
        <xdr:sp macro="" textlink="">
          <xdr:nvSpPr>
            <xdr:cNvPr id="1028" name="Caixa de seleção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</xdr:row>
          <xdr:rowOff>57150</xdr:rowOff>
        </xdr:from>
        <xdr:to>
          <xdr:col>3</xdr:col>
          <xdr:colOff>923925</xdr:colOff>
          <xdr:row>3</xdr:row>
          <xdr:rowOff>266700</xdr:rowOff>
        </xdr:to>
        <xdr:sp macro="" textlink="">
          <xdr:nvSpPr>
            <xdr:cNvPr id="1029" name="Caixa de seleção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4</xdr:row>
          <xdr:rowOff>47625</xdr:rowOff>
        </xdr:from>
        <xdr:to>
          <xdr:col>3</xdr:col>
          <xdr:colOff>923925</xdr:colOff>
          <xdr:row>4</xdr:row>
          <xdr:rowOff>257175</xdr:rowOff>
        </xdr:to>
        <xdr:sp macro="" textlink="">
          <xdr:nvSpPr>
            <xdr:cNvPr id="1030" name="Caixa de seleção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676275</xdr:colOff>
      <xdr:row>59</xdr:row>
      <xdr:rowOff>152400</xdr:rowOff>
    </xdr:from>
    <xdr:to>
      <xdr:col>3</xdr:col>
      <xdr:colOff>3105150</xdr:colOff>
      <xdr:row>59</xdr:row>
      <xdr:rowOff>152400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08956E15-EAD9-43BC-BED8-51EB02FA0F2C}"/>
            </a:ext>
          </a:extLst>
        </xdr:cNvPr>
        <xdr:cNvCxnSpPr/>
      </xdr:nvCxnSpPr>
      <xdr:spPr>
        <a:xfrm flipH="1">
          <a:off x="6267450" y="16525875"/>
          <a:ext cx="2428875" cy="0"/>
        </a:xfrm>
        <a:prstGeom prst="straightConnector1">
          <a:avLst/>
        </a:prstGeom>
        <a:ln w="9525" cap="flat" cmpd="sng" algn="ctr">
          <a:solidFill>
            <a:schemeClr val="accent6"/>
          </a:solidFill>
          <a:prstDash val="dash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H87"/>
  <sheetViews>
    <sheetView tabSelected="1" zoomScale="115" zoomScaleNormal="115" workbookViewId="0">
      <selection activeCell="B62" sqref="B62"/>
    </sheetView>
  </sheetViews>
  <sheetFormatPr defaultColWidth="0" defaultRowHeight="15" zeroHeight="1" x14ac:dyDescent="0.25"/>
  <cols>
    <col min="1" max="1" width="52.28515625" style="4" customWidth="1"/>
    <col min="2" max="2" width="19.140625" style="4" customWidth="1"/>
    <col min="3" max="3" width="12.42578125" style="4" customWidth="1"/>
    <col min="4" max="4" width="47.28515625" style="4" bestFit="1" customWidth="1"/>
    <col min="5" max="5" width="13.85546875" style="4" customWidth="1"/>
    <col min="6" max="6" width="14.42578125" style="4" customWidth="1"/>
    <col min="7" max="7" width="13.140625" style="4" customWidth="1"/>
    <col min="8" max="8" width="9.140625" style="4" customWidth="1"/>
    <col min="9" max="16384" width="9.140625" style="4" hidden="1"/>
  </cols>
  <sheetData>
    <row r="1" spans="1:8" ht="28.5" x14ac:dyDescent="0.45">
      <c r="A1" s="32" t="s">
        <v>8</v>
      </c>
      <c r="B1" s="32"/>
      <c r="C1" s="32"/>
      <c r="D1" s="32"/>
      <c r="E1" s="32"/>
      <c r="F1" s="32"/>
      <c r="G1" s="32"/>
      <c r="H1" s="1"/>
    </row>
    <row r="2" spans="1:8" ht="23.25" x14ac:dyDescent="0.35">
      <c r="A2" s="55" t="s">
        <v>55</v>
      </c>
      <c r="B2" s="55"/>
      <c r="C2" s="80"/>
      <c r="D2" s="17" t="s">
        <v>80</v>
      </c>
      <c r="E2" s="17"/>
      <c r="F2" s="17"/>
      <c r="G2" s="17"/>
      <c r="H2" s="1"/>
    </row>
    <row r="3" spans="1:8" ht="23.25" x14ac:dyDescent="0.35">
      <c r="A3" s="16"/>
      <c r="B3" s="16"/>
      <c r="C3" s="80"/>
      <c r="D3" s="17" t="s">
        <v>56</v>
      </c>
      <c r="E3" s="17"/>
      <c r="F3" s="16"/>
      <c r="G3" s="16"/>
      <c r="H3" s="1"/>
    </row>
    <row r="4" spans="1:8" ht="23.25" x14ac:dyDescent="0.35">
      <c r="A4" s="16"/>
      <c r="B4" s="16"/>
      <c r="C4" s="80"/>
      <c r="D4" s="17" t="s">
        <v>57</v>
      </c>
      <c r="E4" s="17"/>
      <c r="F4" s="16"/>
      <c r="G4" s="16"/>
      <c r="H4" s="1"/>
    </row>
    <row r="5" spans="1:8" ht="23.25" x14ac:dyDescent="0.35">
      <c r="A5" s="16"/>
      <c r="B5" s="16"/>
      <c r="C5" s="80"/>
      <c r="D5" s="17" t="s">
        <v>58</v>
      </c>
      <c r="E5" s="17"/>
      <c r="F5" s="16"/>
      <c r="G5" s="16"/>
      <c r="H5" s="1"/>
    </row>
    <row r="6" spans="1:8" ht="23.25" x14ac:dyDescent="0.35">
      <c r="A6" s="1"/>
      <c r="B6" s="16"/>
      <c r="C6" s="80"/>
      <c r="D6" s="72" t="s">
        <v>79</v>
      </c>
      <c r="E6" s="73"/>
      <c r="F6" s="74"/>
      <c r="G6" s="74"/>
      <c r="H6" s="75"/>
    </row>
    <row r="7" spans="1:8" ht="31.5" x14ac:dyDescent="0.5">
      <c r="A7" s="1"/>
      <c r="B7" s="6"/>
      <c r="C7" s="6"/>
      <c r="D7" s="76" t="s">
        <v>81</v>
      </c>
      <c r="E7" s="77"/>
      <c r="F7" s="77"/>
      <c r="G7" s="77"/>
      <c r="H7" s="75"/>
    </row>
    <row r="8" spans="1:8" s="8" customFormat="1" ht="38.25" customHeight="1" x14ac:dyDescent="0.35">
      <c r="A8" s="7" t="s">
        <v>12</v>
      </c>
      <c r="B8" s="33"/>
      <c r="C8" s="33"/>
      <c r="D8" s="33"/>
      <c r="E8" s="33"/>
      <c r="F8" s="33"/>
      <c r="G8" s="33"/>
      <c r="H8" s="2"/>
    </row>
    <row r="9" spans="1:8" s="8" customFormat="1" ht="38.25" customHeight="1" x14ac:dyDescent="0.35">
      <c r="A9" s="7" t="s">
        <v>11</v>
      </c>
      <c r="B9" s="33"/>
      <c r="C9" s="33"/>
      <c r="D9" s="33"/>
      <c r="E9" s="33"/>
      <c r="F9" s="33"/>
      <c r="G9" s="33"/>
      <c r="H9" s="2"/>
    </row>
    <row r="10" spans="1:8" x14ac:dyDescent="0.25">
      <c r="A10" s="5"/>
      <c r="B10" s="1"/>
      <c r="C10" s="1"/>
      <c r="D10" s="1"/>
      <c r="E10" s="1"/>
      <c r="F10" s="1"/>
      <c r="G10" s="1"/>
      <c r="H10" s="1"/>
    </row>
    <row r="11" spans="1:8" ht="15.75" thickBot="1" x14ac:dyDescent="0.3">
      <c r="A11" s="1"/>
      <c r="B11" s="1"/>
      <c r="C11" s="1"/>
      <c r="D11" s="1"/>
      <c r="E11" s="1"/>
      <c r="F11" s="1"/>
      <c r="G11" s="1"/>
      <c r="H11" s="1"/>
    </row>
    <row r="12" spans="1:8" ht="25.5" customHeight="1" x14ac:dyDescent="0.25">
      <c r="A12" s="37" t="s">
        <v>0</v>
      </c>
      <c r="B12" s="38"/>
      <c r="C12" s="38"/>
      <c r="D12" s="39"/>
      <c r="E12" s="58" t="s">
        <v>9</v>
      </c>
      <c r="F12" s="59"/>
      <c r="G12" s="60"/>
      <c r="H12" s="1"/>
    </row>
    <row r="13" spans="1:8" ht="15.75" thickBot="1" x14ac:dyDescent="0.3">
      <c r="A13" s="40" t="s">
        <v>18</v>
      </c>
      <c r="B13" s="41"/>
      <c r="C13" s="41"/>
      <c r="D13" s="42"/>
      <c r="E13" s="61"/>
      <c r="F13" s="62"/>
      <c r="G13" s="63"/>
      <c r="H13" s="1"/>
    </row>
    <row r="14" spans="1:8" ht="51.75" thickBot="1" x14ac:dyDescent="0.3">
      <c r="A14" s="18" t="s">
        <v>1</v>
      </c>
      <c r="B14" s="19" t="s">
        <v>2</v>
      </c>
      <c r="C14" s="19" t="s">
        <v>19</v>
      </c>
      <c r="D14" s="19" t="s">
        <v>59</v>
      </c>
      <c r="E14" s="23" t="s">
        <v>73</v>
      </c>
      <c r="F14" s="9" t="s">
        <v>74</v>
      </c>
      <c r="G14" s="23" t="s">
        <v>14</v>
      </c>
      <c r="H14" s="1"/>
    </row>
    <row r="15" spans="1:8" s="10" customFormat="1" x14ac:dyDescent="0.25">
      <c r="A15" s="45" t="s">
        <v>20</v>
      </c>
      <c r="B15" s="46"/>
      <c r="C15" s="46"/>
      <c r="D15" s="47"/>
      <c r="E15" s="51"/>
      <c r="F15" s="56">
        <f>IF(F17&lt;120,F17,120)</f>
        <v>0</v>
      </c>
      <c r="G15" s="24"/>
      <c r="H15" s="3"/>
    </row>
    <row r="16" spans="1:8" s="10" customFormat="1" ht="15.75" thickBot="1" x14ac:dyDescent="0.3">
      <c r="A16" s="48" t="s">
        <v>21</v>
      </c>
      <c r="B16" s="49"/>
      <c r="C16" s="49"/>
      <c r="D16" s="50"/>
      <c r="E16" s="52"/>
      <c r="F16" s="57"/>
      <c r="G16" s="25"/>
      <c r="H16" s="3"/>
    </row>
    <row r="17" spans="1:8" s="10" customFormat="1" ht="27" customHeight="1" x14ac:dyDescent="0.25">
      <c r="A17" s="43" t="s">
        <v>22</v>
      </c>
      <c r="B17" s="28" t="s">
        <v>3</v>
      </c>
      <c r="C17" s="20" t="s">
        <v>23</v>
      </c>
      <c r="D17" s="43" t="s">
        <v>60</v>
      </c>
      <c r="E17" s="53"/>
      <c r="F17" s="35">
        <f>IF(E17&lt;=2,E17*60,120)</f>
        <v>0</v>
      </c>
      <c r="G17" s="28"/>
      <c r="H17" s="3"/>
    </row>
    <row r="18" spans="1:8" ht="27" customHeight="1" thickBot="1" x14ac:dyDescent="0.3">
      <c r="A18" s="44"/>
      <c r="B18" s="29"/>
      <c r="C18" s="21" t="s">
        <v>24</v>
      </c>
      <c r="D18" s="44"/>
      <c r="E18" s="54"/>
      <c r="F18" s="36"/>
      <c r="G18" s="29"/>
      <c r="H18" s="1"/>
    </row>
    <row r="19" spans="1:8" ht="20.25" customHeight="1" x14ac:dyDescent="0.25">
      <c r="A19" s="45" t="s">
        <v>25</v>
      </c>
      <c r="B19" s="46"/>
      <c r="C19" s="46"/>
      <c r="D19" s="47"/>
      <c r="E19" s="51"/>
      <c r="F19" s="56">
        <f>IF(SUM(F21:F30)&lt;150,SUM(F21:F30),150)</f>
        <v>0</v>
      </c>
      <c r="G19" s="64"/>
      <c r="H19" s="1"/>
    </row>
    <row r="20" spans="1:8" ht="20.25" customHeight="1" thickBot="1" x14ac:dyDescent="0.3">
      <c r="A20" s="48" t="s">
        <v>26</v>
      </c>
      <c r="B20" s="49"/>
      <c r="C20" s="49"/>
      <c r="D20" s="50"/>
      <c r="E20" s="52"/>
      <c r="F20" s="57"/>
      <c r="G20" s="65"/>
      <c r="H20" s="1"/>
    </row>
    <row r="21" spans="1:8" ht="20.25" customHeight="1" x14ac:dyDescent="0.25">
      <c r="A21" s="43" t="s">
        <v>27</v>
      </c>
      <c r="B21" s="28" t="s">
        <v>28</v>
      </c>
      <c r="C21" s="20" t="s">
        <v>29</v>
      </c>
      <c r="D21" s="43" t="s">
        <v>61</v>
      </c>
      <c r="E21" s="53"/>
      <c r="F21" s="35">
        <f>IF(E21&lt;=6,E21*15,90)</f>
        <v>0</v>
      </c>
      <c r="G21" s="28"/>
      <c r="H21" s="1"/>
    </row>
    <row r="22" spans="1:8" ht="20.25" customHeight="1" thickBot="1" x14ac:dyDescent="0.3">
      <c r="A22" s="44"/>
      <c r="B22" s="29"/>
      <c r="C22" s="21" t="s">
        <v>30</v>
      </c>
      <c r="D22" s="44"/>
      <c r="E22" s="54"/>
      <c r="F22" s="36"/>
      <c r="G22" s="29"/>
      <c r="H22" s="1"/>
    </row>
    <row r="23" spans="1:8" ht="20.25" customHeight="1" x14ac:dyDescent="0.25">
      <c r="A23" s="43" t="s">
        <v>31</v>
      </c>
      <c r="B23" s="28" t="s">
        <v>32</v>
      </c>
      <c r="C23" s="20" t="s">
        <v>29</v>
      </c>
      <c r="D23" s="43" t="s">
        <v>62</v>
      </c>
      <c r="E23" s="53"/>
      <c r="F23" s="35">
        <f>IF(E23&lt;=6,E23*15,90)</f>
        <v>0</v>
      </c>
      <c r="G23" s="28"/>
      <c r="H23" s="1"/>
    </row>
    <row r="24" spans="1:8" ht="20.25" customHeight="1" thickBot="1" x14ac:dyDescent="0.3">
      <c r="A24" s="44"/>
      <c r="B24" s="29"/>
      <c r="C24" s="21" t="s">
        <v>30</v>
      </c>
      <c r="D24" s="44"/>
      <c r="E24" s="54"/>
      <c r="F24" s="36"/>
      <c r="G24" s="29"/>
      <c r="H24" s="1"/>
    </row>
    <row r="25" spans="1:8" ht="20.25" customHeight="1" x14ac:dyDescent="0.25">
      <c r="A25" s="43" t="s">
        <v>33</v>
      </c>
      <c r="B25" s="28" t="s">
        <v>34</v>
      </c>
      <c r="C25" s="20" t="s">
        <v>29</v>
      </c>
      <c r="D25" s="43" t="s">
        <v>63</v>
      </c>
      <c r="E25" s="53"/>
      <c r="F25" s="35">
        <f>IF(E25&lt;=6,E25*15,90)</f>
        <v>0</v>
      </c>
      <c r="G25" s="28"/>
      <c r="H25" s="1"/>
    </row>
    <row r="26" spans="1:8" ht="20.25" customHeight="1" thickBot="1" x14ac:dyDescent="0.3">
      <c r="A26" s="44"/>
      <c r="B26" s="29"/>
      <c r="C26" s="21" t="s">
        <v>30</v>
      </c>
      <c r="D26" s="44"/>
      <c r="E26" s="54"/>
      <c r="F26" s="36"/>
      <c r="G26" s="29"/>
      <c r="H26" s="1"/>
    </row>
    <row r="27" spans="1:8" ht="20.25" customHeight="1" x14ac:dyDescent="0.25">
      <c r="A27" s="43" t="s">
        <v>35</v>
      </c>
      <c r="B27" s="28" t="s">
        <v>36</v>
      </c>
      <c r="C27" s="20" t="s">
        <v>29</v>
      </c>
      <c r="D27" s="43" t="s">
        <v>61</v>
      </c>
      <c r="E27" s="53"/>
      <c r="F27" s="35">
        <f>IF(E27&lt;=6,E27*15,90)</f>
        <v>0</v>
      </c>
      <c r="G27" s="28"/>
      <c r="H27" s="1"/>
    </row>
    <row r="28" spans="1:8" ht="20.25" customHeight="1" thickBot="1" x14ac:dyDescent="0.3">
      <c r="A28" s="44"/>
      <c r="B28" s="29"/>
      <c r="C28" s="21" t="s">
        <v>30</v>
      </c>
      <c r="D28" s="44"/>
      <c r="E28" s="54"/>
      <c r="F28" s="36"/>
      <c r="G28" s="29"/>
      <c r="H28" s="1"/>
    </row>
    <row r="29" spans="1:8" ht="20.25" customHeight="1" x14ac:dyDescent="0.25">
      <c r="A29" s="43" t="s">
        <v>37</v>
      </c>
      <c r="B29" s="28" t="s">
        <v>4</v>
      </c>
      <c r="C29" s="20" t="s">
        <v>38</v>
      </c>
      <c r="D29" s="43" t="s">
        <v>64</v>
      </c>
      <c r="E29" s="53"/>
      <c r="F29" s="35">
        <f>IF(E29&lt;=4,E29*30,120)</f>
        <v>0</v>
      </c>
      <c r="G29" s="28"/>
      <c r="H29" s="1"/>
    </row>
    <row r="30" spans="1:8" ht="20.25" customHeight="1" thickBot="1" x14ac:dyDescent="0.3">
      <c r="A30" s="44"/>
      <c r="B30" s="29"/>
      <c r="C30" s="21" t="s">
        <v>24</v>
      </c>
      <c r="D30" s="44"/>
      <c r="E30" s="54"/>
      <c r="F30" s="36"/>
      <c r="G30" s="29"/>
      <c r="H30" s="1"/>
    </row>
    <row r="31" spans="1:8" ht="20.25" customHeight="1" x14ac:dyDescent="0.25">
      <c r="A31" s="45" t="s">
        <v>39</v>
      </c>
      <c r="B31" s="46"/>
      <c r="C31" s="46"/>
      <c r="D31" s="47"/>
      <c r="E31" s="51"/>
      <c r="F31" s="56">
        <f>IF(SUM(F33:F43)&lt;150,SUM(F33:F43),150)</f>
        <v>0</v>
      </c>
      <c r="G31" s="64"/>
      <c r="H31" s="1"/>
    </row>
    <row r="32" spans="1:8" ht="20.25" customHeight="1" thickBot="1" x14ac:dyDescent="0.3">
      <c r="A32" s="48" t="s">
        <v>26</v>
      </c>
      <c r="B32" s="49"/>
      <c r="C32" s="49"/>
      <c r="D32" s="50"/>
      <c r="E32" s="52"/>
      <c r="F32" s="57"/>
      <c r="G32" s="65"/>
      <c r="H32" s="1"/>
    </row>
    <row r="33" spans="1:8" s="10" customFormat="1" ht="20.25" customHeight="1" x14ac:dyDescent="0.25">
      <c r="A33" s="43" t="s">
        <v>40</v>
      </c>
      <c r="B33" s="28" t="s">
        <v>5</v>
      </c>
      <c r="C33" s="20" t="s">
        <v>23</v>
      </c>
      <c r="D33" s="43" t="s">
        <v>6</v>
      </c>
      <c r="E33" s="53"/>
      <c r="F33" s="35">
        <f>IF(E33&lt;=3,E33*60,180)</f>
        <v>0</v>
      </c>
      <c r="G33" s="28"/>
      <c r="H33" s="3"/>
    </row>
    <row r="34" spans="1:8" s="10" customFormat="1" ht="20.25" customHeight="1" thickBot="1" x14ac:dyDescent="0.3">
      <c r="A34" s="44"/>
      <c r="B34" s="29"/>
      <c r="C34" s="21" t="s">
        <v>41</v>
      </c>
      <c r="D34" s="44"/>
      <c r="E34" s="54"/>
      <c r="F34" s="36"/>
      <c r="G34" s="29"/>
      <c r="H34" s="3"/>
    </row>
    <row r="35" spans="1:8" s="10" customFormat="1" ht="20.25" customHeight="1" x14ac:dyDescent="0.25">
      <c r="A35" s="43" t="s">
        <v>42</v>
      </c>
      <c r="B35" s="28" t="s">
        <v>5</v>
      </c>
      <c r="C35" s="20" t="s">
        <v>38</v>
      </c>
      <c r="D35" s="43" t="s">
        <v>65</v>
      </c>
      <c r="E35" s="53"/>
      <c r="F35" s="35">
        <f>IF(E35&lt;=2,E35*30,60)</f>
        <v>0</v>
      </c>
      <c r="G35" s="28"/>
      <c r="H35" s="3"/>
    </row>
    <row r="36" spans="1:8" s="10" customFormat="1" ht="20.25" customHeight="1" thickBot="1" x14ac:dyDescent="0.3">
      <c r="A36" s="44"/>
      <c r="B36" s="29"/>
      <c r="C36" s="21" t="s">
        <v>43</v>
      </c>
      <c r="D36" s="44"/>
      <c r="E36" s="54"/>
      <c r="F36" s="36"/>
      <c r="G36" s="29"/>
      <c r="H36" s="3"/>
    </row>
    <row r="37" spans="1:8" s="10" customFormat="1" ht="20.25" customHeight="1" x14ac:dyDescent="0.25">
      <c r="A37" s="43" t="s">
        <v>44</v>
      </c>
      <c r="B37" s="28" t="s">
        <v>5</v>
      </c>
      <c r="C37" s="20" t="s">
        <v>38</v>
      </c>
      <c r="D37" s="43" t="s">
        <v>66</v>
      </c>
      <c r="E37" s="53"/>
      <c r="F37" s="35">
        <f>IF(E37&lt;=4,E37*30,120)</f>
        <v>0</v>
      </c>
      <c r="G37" s="28"/>
      <c r="H37" s="3"/>
    </row>
    <row r="38" spans="1:8" s="10" customFormat="1" ht="20.25" customHeight="1" thickBot="1" x14ac:dyDescent="0.3">
      <c r="A38" s="44"/>
      <c r="B38" s="29"/>
      <c r="C38" s="21" t="s">
        <v>24</v>
      </c>
      <c r="D38" s="44"/>
      <c r="E38" s="54"/>
      <c r="F38" s="36"/>
      <c r="G38" s="29"/>
      <c r="H38" s="3"/>
    </row>
    <row r="39" spans="1:8" s="3" customFormat="1" ht="20.25" customHeight="1" x14ac:dyDescent="0.25">
      <c r="A39" s="43" t="s">
        <v>45</v>
      </c>
      <c r="B39" s="28" t="s">
        <v>5</v>
      </c>
      <c r="C39" s="20" t="s">
        <v>29</v>
      </c>
      <c r="D39" s="43" t="s">
        <v>67</v>
      </c>
      <c r="E39" s="53"/>
      <c r="F39" s="35">
        <f>IF(E39&lt;=8,E39*15,120)</f>
        <v>0</v>
      </c>
      <c r="G39" s="28"/>
    </row>
    <row r="40" spans="1:8" s="3" customFormat="1" ht="20.25" customHeight="1" thickBot="1" x14ac:dyDescent="0.3">
      <c r="A40" s="44"/>
      <c r="B40" s="29"/>
      <c r="C40" s="21" t="s">
        <v>24</v>
      </c>
      <c r="D40" s="44"/>
      <c r="E40" s="54"/>
      <c r="F40" s="36"/>
      <c r="G40" s="29"/>
    </row>
    <row r="41" spans="1:8" s="10" customFormat="1" ht="20.25" customHeight="1" x14ac:dyDescent="0.25">
      <c r="A41" s="43" t="s">
        <v>46</v>
      </c>
      <c r="B41" s="28" t="s">
        <v>5</v>
      </c>
      <c r="C41" s="20" t="s">
        <v>29</v>
      </c>
      <c r="D41" s="43" t="s">
        <v>6</v>
      </c>
      <c r="E41" s="53"/>
      <c r="F41" s="35">
        <f>IF(E41&lt;=4,E41*15,60)</f>
        <v>0</v>
      </c>
      <c r="G41" s="28"/>
      <c r="H41" s="3"/>
    </row>
    <row r="42" spans="1:8" s="10" customFormat="1" ht="20.25" customHeight="1" thickBot="1" x14ac:dyDescent="0.3">
      <c r="A42" s="44"/>
      <c r="B42" s="29"/>
      <c r="C42" s="21" t="s">
        <v>43</v>
      </c>
      <c r="D42" s="44"/>
      <c r="E42" s="54"/>
      <c r="F42" s="36"/>
      <c r="G42" s="29"/>
      <c r="H42" s="3"/>
    </row>
    <row r="43" spans="1:8" s="10" customFormat="1" ht="20.25" customHeight="1" x14ac:dyDescent="0.25">
      <c r="A43" s="43" t="s">
        <v>47</v>
      </c>
      <c r="B43" s="28" t="s">
        <v>5</v>
      </c>
      <c r="C43" s="20" t="s">
        <v>29</v>
      </c>
      <c r="D43" s="43" t="s">
        <v>68</v>
      </c>
      <c r="E43" s="53"/>
      <c r="F43" s="35">
        <f>IF(E43&lt;=4,E43*15,60)</f>
        <v>0</v>
      </c>
      <c r="G43" s="28"/>
      <c r="H43" s="3"/>
    </row>
    <row r="44" spans="1:8" s="10" customFormat="1" ht="20.25" customHeight="1" thickBot="1" x14ac:dyDescent="0.3">
      <c r="A44" s="44"/>
      <c r="B44" s="29"/>
      <c r="C44" s="21" t="s">
        <v>43</v>
      </c>
      <c r="D44" s="44"/>
      <c r="E44" s="54"/>
      <c r="F44" s="36"/>
      <c r="G44" s="29"/>
      <c r="H44" s="3"/>
    </row>
    <row r="45" spans="1:8" s="10" customFormat="1" ht="20.25" customHeight="1" x14ac:dyDescent="0.25">
      <c r="A45" s="45" t="s">
        <v>48</v>
      </c>
      <c r="B45" s="46"/>
      <c r="C45" s="46"/>
      <c r="D45" s="47"/>
      <c r="E45" s="51"/>
      <c r="F45" s="56">
        <f>IF(SUM(F47:F55)&lt;150,SUM(F47:F55),150)</f>
        <v>0</v>
      </c>
      <c r="G45" s="64"/>
      <c r="H45" s="3"/>
    </row>
    <row r="46" spans="1:8" s="10" customFormat="1" ht="20.25" customHeight="1" thickBot="1" x14ac:dyDescent="0.3">
      <c r="A46" s="48" t="s">
        <v>26</v>
      </c>
      <c r="B46" s="49"/>
      <c r="C46" s="49"/>
      <c r="D46" s="50"/>
      <c r="E46" s="52"/>
      <c r="F46" s="57"/>
      <c r="G46" s="65"/>
      <c r="H46" s="3"/>
    </row>
    <row r="47" spans="1:8" s="10" customFormat="1" ht="20.25" customHeight="1" x14ac:dyDescent="0.25">
      <c r="A47" s="43" t="s">
        <v>49</v>
      </c>
      <c r="B47" s="28" t="s">
        <v>50</v>
      </c>
      <c r="C47" s="20" t="s">
        <v>29</v>
      </c>
      <c r="D47" s="43" t="s">
        <v>69</v>
      </c>
      <c r="E47" s="53"/>
      <c r="F47" s="35">
        <f>IF(E47&lt;=8,E47*15,120)</f>
        <v>0</v>
      </c>
      <c r="G47" s="28"/>
      <c r="H47" s="3"/>
    </row>
    <row r="48" spans="1:8" s="10" customFormat="1" ht="20.25" customHeight="1" thickBot="1" x14ac:dyDescent="0.3">
      <c r="A48" s="44"/>
      <c r="B48" s="29"/>
      <c r="C48" s="21" t="s">
        <v>24</v>
      </c>
      <c r="D48" s="44"/>
      <c r="E48" s="54"/>
      <c r="F48" s="36"/>
      <c r="G48" s="29"/>
      <c r="H48" s="3"/>
    </row>
    <row r="49" spans="1:8" s="10" customFormat="1" ht="20.25" customHeight="1" x14ac:dyDescent="0.25">
      <c r="A49" s="43" t="s">
        <v>51</v>
      </c>
      <c r="B49" s="28" t="s">
        <v>50</v>
      </c>
      <c r="C49" s="20" t="s">
        <v>29</v>
      </c>
      <c r="D49" s="43" t="s">
        <v>70</v>
      </c>
      <c r="E49" s="53"/>
      <c r="F49" s="35">
        <f>IF(E49&lt;=8,E49*15,120)</f>
        <v>0</v>
      </c>
      <c r="G49" s="28"/>
      <c r="H49" s="3"/>
    </row>
    <row r="50" spans="1:8" s="10" customFormat="1" ht="20.25" customHeight="1" thickBot="1" x14ac:dyDescent="0.3">
      <c r="A50" s="44"/>
      <c r="B50" s="29"/>
      <c r="C50" s="21" t="s">
        <v>24</v>
      </c>
      <c r="D50" s="44"/>
      <c r="E50" s="54"/>
      <c r="F50" s="36"/>
      <c r="G50" s="29"/>
      <c r="H50" s="3"/>
    </row>
    <row r="51" spans="1:8" s="10" customFormat="1" ht="20.25" customHeight="1" x14ac:dyDescent="0.25">
      <c r="A51" s="43" t="s">
        <v>52</v>
      </c>
      <c r="B51" s="28" t="s">
        <v>7</v>
      </c>
      <c r="C51" s="20" t="s">
        <v>29</v>
      </c>
      <c r="D51" s="43" t="s">
        <v>71</v>
      </c>
      <c r="E51" s="53"/>
      <c r="F51" s="35">
        <f>IF(E51&lt;=4,E51*15,60)</f>
        <v>0</v>
      </c>
      <c r="G51" s="28"/>
      <c r="H51" s="3"/>
    </row>
    <row r="52" spans="1:8" s="10" customFormat="1" ht="20.25" customHeight="1" thickBot="1" x14ac:dyDescent="0.3">
      <c r="A52" s="44"/>
      <c r="B52" s="29"/>
      <c r="C52" s="21" t="s">
        <v>43</v>
      </c>
      <c r="D52" s="44"/>
      <c r="E52" s="54"/>
      <c r="F52" s="36"/>
      <c r="G52" s="29"/>
      <c r="H52" s="3"/>
    </row>
    <row r="53" spans="1:8" s="10" customFormat="1" ht="20.25" customHeight="1" x14ac:dyDescent="0.25">
      <c r="A53" s="43" t="s">
        <v>53</v>
      </c>
      <c r="B53" s="28" t="s">
        <v>7</v>
      </c>
      <c r="C53" s="20" t="s">
        <v>29</v>
      </c>
      <c r="D53" s="43" t="s">
        <v>72</v>
      </c>
      <c r="E53" s="53"/>
      <c r="F53" s="35">
        <f>IF(E53&lt;=4,E53*15,60)</f>
        <v>0</v>
      </c>
      <c r="G53" s="28"/>
      <c r="H53" s="3"/>
    </row>
    <row r="54" spans="1:8" s="10" customFormat="1" ht="20.25" customHeight="1" thickBot="1" x14ac:dyDescent="0.3">
      <c r="A54" s="44"/>
      <c r="B54" s="29"/>
      <c r="C54" s="21" t="s">
        <v>43</v>
      </c>
      <c r="D54" s="44"/>
      <c r="E54" s="54"/>
      <c r="F54" s="36"/>
      <c r="G54" s="29"/>
      <c r="H54" s="3"/>
    </row>
    <row r="55" spans="1:8" s="10" customFormat="1" ht="20.25" customHeight="1" x14ac:dyDescent="0.25">
      <c r="A55" s="43" t="s">
        <v>54</v>
      </c>
      <c r="B55" s="28" t="s">
        <v>50</v>
      </c>
      <c r="C55" s="20" t="s">
        <v>29</v>
      </c>
      <c r="D55" s="43" t="s">
        <v>72</v>
      </c>
      <c r="E55" s="53"/>
      <c r="F55" s="35">
        <f>IF(E55&lt;=4,E55*15,60)</f>
        <v>0</v>
      </c>
      <c r="G55" s="28"/>
      <c r="H55" s="3"/>
    </row>
    <row r="56" spans="1:8" s="10" customFormat="1" ht="20.25" customHeight="1" thickBot="1" x14ac:dyDescent="0.3">
      <c r="A56" s="44"/>
      <c r="B56" s="29"/>
      <c r="C56" s="21" t="s">
        <v>43</v>
      </c>
      <c r="D56" s="44"/>
      <c r="E56" s="54"/>
      <c r="F56" s="36"/>
      <c r="G56" s="29"/>
      <c r="H56" s="3"/>
    </row>
    <row r="57" spans="1:8" ht="24" thickBot="1" x14ac:dyDescent="0.4">
      <c r="A57" s="15" t="s">
        <v>17</v>
      </c>
      <c r="B57" s="1"/>
      <c r="C57" s="1"/>
      <c r="D57" s="26" t="s">
        <v>10</v>
      </c>
      <c r="E57" s="26"/>
      <c r="F57" s="11">
        <f>SUM(F45,F31,F19,F15)</f>
        <v>0</v>
      </c>
      <c r="G57" s="12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ht="19.5" x14ac:dyDescent="0.25">
      <c r="A59" s="34" t="s">
        <v>75</v>
      </c>
      <c r="B59" s="34"/>
      <c r="C59" s="34"/>
      <c r="D59" s="34"/>
      <c r="E59" s="34"/>
      <c r="F59" s="34"/>
      <c r="G59" s="34"/>
      <c r="H59" s="1"/>
    </row>
    <row r="60" spans="1:8" s="1" customFormat="1" ht="23.25" x14ac:dyDescent="0.25">
      <c r="A60" s="67" t="s">
        <v>76</v>
      </c>
      <c r="B60" s="67"/>
      <c r="C60" s="71"/>
      <c r="D60" s="66" t="s">
        <v>77</v>
      </c>
      <c r="E60" s="78" t="s">
        <v>82</v>
      </c>
      <c r="F60" s="78"/>
      <c r="G60" s="78"/>
    </row>
    <row r="61" spans="1:8" s="1" customFormat="1" ht="23.25" x14ac:dyDescent="0.25">
      <c r="A61" s="68"/>
      <c r="B61" s="68"/>
      <c r="C61" s="69"/>
      <c r="D61" s="66"/>
      <c r="F61" s="66"/>
      <c r="G61" s="66"/>
    </row>
    <row r="62" spans="1:8" s="1" customFormat="1" ht="19.5" x14ac:dyDescent="0.25">
      <c r="A62" s="14" t="s">
        <v>15</v>
      </c>
      <c r="B62" s="13"/>
      <c r="C62" s="27" t="s">
        <v>16</v>
      </c>
      <c r="D62" s="13" t="s">
        <v>83</v>
      </c>
      <c r="E62" s="22"/>
      <c r="F62" s="27" t="s">
        <v>16</v>
      </c>
      <c r="G62" s="13"/>
    </row>
    <row r="63" spans="1:8" s="1" customFormat="1" ht="19.5" x14ac:dyDescent="0.25">
      <c r="A63" s="14"/>
      <c r="B63" s="22"/>
      <c r="C63" s="27"/>
      <c r="D63" s="22"/>
      <c r="E63" s="22"/>
      <c r="F63" s="27"/>
      <c r="G63" s="22"/>
    </row>
    <row r="64" spans="1:8" s="1" customFormat="1" ht="19.5" x14ac:dyDescent="0.25">
      <c r="A64" s="14"/>
      <c r="B64" s="22"/>
      <c r="C64" s="27"/>
      <c r="D64" s="79"/>
      <c r="E64" s="79"/>
      <c r="F64" s="79"/>
      <c r="G64" s="79"/>
    </row>
    <row r="65" spans="1:7" x14ac:dyDescent="0.25">
      <c r="A65" s="1"/>
      <c r="B65" s="1"/>
      <c r="C65" s="1"/>
      <c r="D65" s="70" t="s">
        <v>78</v>
      </c>
      <c r="E65" s="70"/>
      <c r="F65" s="70"/>
      <c r="G65" s="70"/>
    </row>
    <row r="66" spans="1:7" hidden="1" x14ac:dyDescent="0.25">
      <c r="A66" s="1"/>
      <c r="B66" s="1"/>
      <c r="C66" s="30"/>
      <c r="D66" s="30"/>
      <c r="E66" s="30"/>
      <c r="F66" s="30"/>
      <c r="G66" s="30"/>
    </row>
    <row r="67" spans="1:7" ht="19.5" hidden="1" x14ac:dyDescent="0.3">
      <c r="A67" s="1"/>
      <c r="B67" s="1"/>
      <c r="C67" s="31" t="s">
        <v>13</v>
      </c>
      <c r="D67" s="31"/>
      <c r="E67" s="31"/>
      <c r="F67" s="31"/>
      <c r="G67" s="31"/>
    </row>
    <row r="68" spans="1:7" hidden="1" x14ac:dyDescent="0.25">
      <c r="A68" s="1"/>
      <c r="B68" s="1"/>
      <c r="C68" s="1"/>
      <c r="D68" s="1"/>
      <c r="E68" s="1"/>
      <c r="F68" s="1"/>
      <c r="G68" s="1"/>
    </row>
    <row r="69" spans="1:7" hidden="1" x14ac:dyDescent="0.25">
      <c r="A69" s="1"/>
      <c r="B69" s="1"/>
      <c r="C69" s="1"/>
      <c r="D69" s="1"/>
      <c r="E69" s="1"/>
      <c r="F69" s="1"/>
      <c r="G69" s="1"/>
    </row>
    <row r="70" spans="1:7" hidden="1" x14ac:dyDescent="0.25"/>
    <row r="71" spans="1:7" hidden="1" x14ac:dyDescent="0.25"/>
    <row r="72" spans="1:7" hidden="1" x14ac:dyDescent="0.25"/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</sheetData>
  <sheetProtection algorithmName="SHA-512" hashValue="2inkzYm8IGDY4irhUaoHA494KjDyvFMWphy/oNmxCmFJYRi9NzQYUimiVaefzEsRyd6BcoeGFAA8S0DjXaHlgw==" saltValue="OqEkKvEfFOrejp7PZLCxwg==" spinCount="100000" sheet="1" objects="1" scenarios="1" selectLockedCells="1"/>
  <mergeCells count="135">
    <mergeCell ref="A59:G59"/>
    <mergeCell ref="A60:B60"/>
    <mergeCell ref="D65:G65"/>
    <mergeCell ref="E60:G60"/>
    <mergeCell ref="D64:G64"/>
    <mergeCell ref="E53:E54"/>
    <mergeCell ref="E55:E56"/>
    <mergeCell ref="E12:G13"/>
    <mergeCell ref="E39:E40"/>
    <mergeCell ref="E41:E42"/>
    <mergeCell ref="E43:E44"/>
    <mergeCell ref="E47:E48"/>
    <mergeCell ref="E49:E50"/>
    <mergeCell ref="G47:G48"/>
    <mergeCell ref="G49:G50"/>
    <mergeCell ref="G51:G52"/>
    <mergeCell ref="F31:F32"/>
    <mergeCell ref="G31:G32"/>
    <mergeCell ref="F45:F46"/>
    <mergeCell ref="G45:G46"/>
    <mergeCell ref="G17:G18"/>
    <mergeCell ref="F15:F16"/>
    <mergeCell ref="G19:G20"/>
    <mergeCell ref="G21:G22"/>
    <mergeCell ref="G23:G24"/>
    <mergeCell ref="G25:G26"/>
    <mergeCell ref="G27:G28"/>
    <mergeCell ref="G29:G30"/>
    <mergeCell ref="G33:G34"/>
    <mergeCell ref="G35:G36"/>
    <mergeCell ref="G37:G38"/>
    <mergeCell ref="G41:G42"/>
    <mergeCell ref="G43:G44"/>
    <mergeCell ref="A53:A54"/>
    <mergeCell ref="B53:B54"/>
    <mergeCell ref="D53:D54"/>
    <mergeCell ref="A55:A56"/>
    <mergeCell ref="B55:B56"/>
    <mergeCell ref="D55:D56"/>
    <mergeCell ref="A49:A50"/>
    <mergeCell ref="B49:B50"/>
    <mergeCell ref="D49:D50"/>
    <mergeCell ref="F49:F50"/>
    <mergeCell ref="A51:A52"/>
    <mergeCell ref="B51:B52"/>
    <mergeCell ref="D51:D52"/>
    <mergeCell ref="F51:F52"/>
    <mergeCell ref="E51:E52"/>
    <mergeCell ref="A47:A48"/>
    <mergeCell ref="B47:B48"/>
    <mergeCell ref="D47:D48"/>
    <mergeCell ref="F47:F48"/>
    <mergeCell ref="A45:D45"/>
    <mergeCell ref="A46:D46"/>
    <mergeCell ref="E45:E46"/>
    <mergeCell ref="F41:F42"/>
    <mergeCell ref="A43:A44"/>
    <mergeCell ref="B43:B44"/>
    <mergeCell ref="D43:D44"/>
    <mergeCell ref="F43:F44"/>
    <mergeCell ref="A39:A40"/>
    <mergeCell ref="B39:B40"/>
    <mergeCell ref="D39:D40"/>
    <mergeCell ref="A41:A42"/>
    <mergeCell ref="B41:B42"/>
    <mergeCell ref="D41:D42"/>
    <mergeCell ref="A35:A36"/>
    <mergeCell ref="B35:B36"/>
    <mergeCell ref="D35:D36"/>
    <mergeCell ref="F35:F36"/>
    <mergeCell ref="A37:A38"/>
    <mergeCell ref="B37:B38"/>
    <mergeCell ref="D37:D38"/>
    <mergeCell ref="F37:F38"/>
    <mergeCell ref="E35:E36"/>
    <mergeCell ref="E37:E38"/>
    <mergeCell ref="A33:A34"/>
    <mergeCell ref="B33:B34"/>
    <mergeCell ref="D33:D34"/>
    <mergeCell ref="F33:F34"/>
    <mergeCell ref="A31:D31"/>
    <mergeCell ref="A32:D32"/>
    <mergeCell ref="E31:E32"/>
    <mergeCell ref="E33:E34"/>
    <mergeCell ref="D27:D28"/>
    <mergeCell ref="F27:F28"/>
    <mergeCell ref="A29:A30"/>
    <mergeCell ref="B29:B30"/>
    <mergeCell ref="D29:D30"/>
    <mergeCell ref="F29:F30"/>
    <mergeCell ref="E27:E28"/>
    <mergeCell ref="E29:E30"/>
    <mergeCell ref="A16:D16"/>
    <mergeCell ref="E15:E16"/>
    <mergeCell ref="E17:E18"/>
    <mergeCell ref="A2:B2"/>
    <mergeCell ref="F23:F24"/>
    <mergeCell ref="A25:A26"/>
    <mergeCell ref="B25:B26"/>
    <mergeCell ref="D25:D26"/>
    <mergeCell ref="F25:F26"/>
    <mergeCell ref="E23:E24"/>
    <mergeCell ref="E25:E26"/>
    <mergeCell ref="A19:D19"/>
    <mergeCell ref="A20:D20"/>
    <mergeCell ref="F19:F20"/>
    <mergeCell ref="A21:A22"/>
    <mergeCell ref="B21:B22"/>
    <mergeCell ref="D21:D22"/>
    <mergeCell ref="F21:F22"/>
    <mergeCell ref="E19:E20"/>
    <mergeCell ref="E21:E22"/>
    <mergeCell ref="G55:G56"/>
    <mergeCell ref="C66:G66"/>
    <mergeCell ref="C67:G67"/>
    <mergeCell ref="A1:G1"/>
    <mergeCell ref="B8:G8"/>
    <mergeCell ref="B9:G9"/>
    <mergeCell ref="F53:F54"/>
    <mergeCell ref="G53:G54"/>
    <mergeCell ref="F55:F56"/>
    <mergeCell ref="G39:G40"/>
    <mergeCell ref="A12:D12"/>
    <mergeCell ref="A13:D13"/>
    <mergeCell ref="F39:F40"/>
    <mergeCell ref="A23:A24"/>
    <mergeCell ref="B23:B24"/>
    <mergeCell ref="D23:D24"/>
    <mergeCell ref="A27:A28"/>
    <mergeCell ref="B27:B28"/>
    <mergeCell ref="A17:A18"/>
    <mergeCell ref="B17:B18"/>
    <mergeCell ref="D17:D18"/>
    <mergeCell ref="F17:F18"/>
    <mergeCell ref="A15:D15"/>
  </mergeCells>
  <conditionalFormatting sqref="F57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F15:F56">
    <cfRule type="cellIs" dxfId="4" priority="5" operator="equal">
      <formula>0</formula>
    </cfRule>
  </conditionalFormatting>
  <conditionalFormatting sqref="F45:F46">
    <cfRule type="cellIs" dxfId="3" priority="4" operator="equal">
      <formula>0</formula>
    </cfRule>
  </conditionalFormatting>
  <conditionalFormatting sqref="F15:F16">
    <cfRule type="cellIs" dxfId="2" priority="3" operator="equal">
      <formula>0</formula>
    </cfRule>
  </conditionalFormatting>
  <conditionalFormatting sqref="F19:F20">
    <cfRule type="cellIs" dxfId="1" priority="2" operator="equal">
      <formula>0</formula>
    </cfRule>
  </conditionalFormatting>
  <conditionalFormatting sqref="F31:F32">
    <cfRule type="cellIs" dxfId="0" priority="1" operator="equal">
      <formula>0</formula>
    </cfRule>
  </conditionalFormatting>
  <pageMargins left="0.57999999999999996" right="0.15748031496062992" top="0.47244094488188981" bottom="0.78740157480314965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2</xdr:col>
                    <xdr:colOff>647700</xdr:colOff>
                    <xdr:row>1</xdr:row>
                    <xdr:rowOff>66675</xdr:rowOff>
                  </from>
                  <to>
                    <xdr:col>3</xdr:col>
                    <xdr:colOff>923925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</xdr:col>
                    <xdr:colOff>647700</xdr:colOff>
                    <xdr:row>2</xdr:row>
                    <xdr:rowOff>66675</xdr:rowOff>
                  </from>
                  <to>
                    <xdr:col>3</xdr:col>
                    <xdr:colOff>923925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2</xdr:col>
                    <xdr:colOff>647700</xdr:colOff>
                    <xdr:row>3</xdr:row>
                    <xdr:rowOff>57150</xdr:rowOff>
                  </from>
                  <to>
                    <xdr:col>3</xdr:col>
                    <xdr:colOff>923925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2</xdr:col>
                    <xdr:colOff>647700</xdr:colOff>
                    <xdr:row>4</xdr:row>
                    <xdr:rowOff>47625</xdr:rowOff>
                  </from>
                  <to>
                    <xdr:col>3</xdr:col>
                    <xdr:colOff>923925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Anonimo</dc:creator>
  <cp:lastModifiedBy>Revisor</cp:lastModifiedBy>
  <cp:lastPrinted>2015-04-15T11:55:34Z</cp:lastPrinted>
  <dcterms:created xsi:type="dcterms:W3CDTF">2014-11-11T11:32:29Z</dcterms:created>
  <dcterms:modified xsi:type="dcterms:W3CDTF">2017-11-21T13:30:18Z</dcterms:modified>
</cp:coreProperties>
</file>